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14700" windowWidth="16155" windowHeight="10890"/>
  </bookViews>
  <sheets>
    <sheet name="1-D model" sheetId="2" r:id="rId1"/>
  </sheets>
  <calcPr calcId="145621"/>
</workbook>
</file>

<file path=xl/calcChain.xml><?xml version="1.0" encoding="utf-8"?>
<calcChain xmlns="http://schemas.openxmlformats.org/spreadsheetml/2006/main">
  <c r="I17" i="2" l="1"/>
  <c r="D22" i="2" l="1"/>
  <c r="E22" i="2"/>
  <c r="F22" i="2"/>
  <c r="G22" i="2"/>
  <c r="H22" i="2"/>
  <c r="I22" i="2"/>
  <c r="J22" i="2"/>
  <c r="K22" i="2"/>
  <c r="L22" i="2"/>
  <c r="C22" i="2"/>
  <c r="L28" i="2" l="1"/>
  <c r="H25" i="2" l="1"/>
  <c r="C28" i="2"/>
  <c r="L25" i="2"/>
  <c r="D25" i="2"/>
  <c r="E25" i="2"/>
  <c r="F28" i="2"/>
  <c r="K28" i="2"/>
  <c r="I25" i="2"/>
  <c r="J28" i="2"/>
  <c r="G28" i="2"/>
  <c r="C25" i="2"/>
  <c r="G25" i="2"/>
  <c r="K25" i="2"/>
  <c r="E28" i="2"/>
  <c r="I28" i="2"/>
  <c r="F25" i="2"/>
  <c r="J25" i="2"/>
  <c r="D28" i="2"/>
  <c r="H28" i="2"/>
</calcChain>
</file>

<file path=xl/sharedStrings.xml><?xml version="1.0" encoding="utf-8"?>
<sst xmlns="http://schemas.openxmlformats.org/spreadsheetml/2006/main" count="42" uniqueCount="42">
  <si>
    <t>Fetter 1988 p. 170</t>
  </si>
  <si>
    <t>t (day)</t>
  </si>
  <si>
    <t>Unconfined:</t>
  </si>
  <si>
    <t xml:space="preserve">Late-time drawdown  data can match the Theis type curve, and the Theis equation may be used for T and Sy.  </t>
  </si>
  <si>
    <t xml:space="preserve">If the drawdown is large compared to the original saturated thickness, then use Jacob's correction.  </t>
  </si>
  <si>
    <t>Confined:</t>
  </si>
  <si>
    <r>
      <t>S</t>
    </r>
    <r>
      <rPr>
        <sz val="11"/>
        <color rgb="FFFF0000"/>
        <rFont val="Calibri"/>
        <family val="2"/>
        <scheme val="minor"/>
      </rPr>
      <t xml:space="preserve"> or Sy</t>
    </r>
  </si>
  <si>
    <t>When u of the Theis equation is very small (t is very large), the equation can be truncated after the first two terms.  This yields Jacob's equation.</t>
  </si>
  <si>
    <t xml:space="preserve">for Land Reclamation and Improvement, ILRI Publication Series No. 47, 2nd edition.  </t>
  </si>
  <si>
    <t xml:space="preserve">Kruseman, G.P. and DeRidder, N.A., 2000, Analysis and Evaluation of Pumping Test Data: International Institute </t>
  </si>
  <si>
    <t>For estimating drawdown in conf or unconf aquifers at long-term time frame</t>
  </si>
  <si>
    <t>Subject to all the usual pumping test assumptions</t>
  </si>
  <si>
    <t>u   (u = r2S/4Tt.  When u&lt;0.01, can neglect all but first 2 terms of Theis.  For most applications, u can be up to 0.1.  Halford and Kuniansky 2002)</t>
  </si>
  <si>
    <t>Q (FT3/d)</t>
  </si>
  <si>
    <t>K(FT/d)</t>
  </si>
  <si>
    <t>b (FT)</t>
  </si>
  <si>
    <t>T (FT2/day)</t>
  </si>
  <si>
    <t>r (FT) ---</t>
  </si>
  <si>
    <t>dd (FT) at above distances ---</t>
  </si>
  <si>
    <t>Enter data in yellow cells</t>
  </si>
  <si>
    <r>
      <t>r (</t>
    </r>
    <r>
      <rPr>
        <b/>
        <sz val="11"/>
        <color theme="1"/>
        <rFont val="Calibri"/>
        <family val="2"/>
        <scheme val="minor"/>
      </rPr>
      <t>miles</t>
    </r>
    <r>
      <rPr>
        <sz val="11"/>
        <color theme="1"/>
        <rFont val="Calibri"/>
        <family val="2"/>
        <scheme val="minor"/>
      </rPr>
      <t>) ---</t>
    </r>
  </si>
  <si>
    <t>High demand</t>
  </si>
  <si>
    <t>Medium demand</t>
  </si>
  <si>
    <t>Low demand</t>
  </si>
  <si>
    <t>UVF av K = 12 ft/d</t>
  </si>
  <si>
    <t>av Sy = 0.0424</t>
  </si>
  <si>
    <r>
      <t xml:space="preserve">Analytical Model Drawdown </t>
    </r>
    <r>
      <rPr>
        <sz val="11"/>
        <color theme="3" tint="0.39997558519241921"/>
        <rFont val="Calibri"/>
        <family val="2"/>
        <scheme val="minor"/>
      </rPr>
      <t>(</t>
    </r>
    <r>
      <rPr>
        <b/>
        <sz val="11"/>
        <color theme="3" tint="0.39997558519241921"/>
        <rFont val="Calibri"/>
        <family val="2"/>
        <scheme val="minor"/>
      </rPr>
      <t>in feet</t>
    </r>
    <r>
      <rPr>
        <sz val="11"/>
        <color theme="3" tint="0.39997558519241921"/>
        <rFont val="Calibri"/>
        <family val="2"/>
        <scheme val="minor"/>
      </rPr>
      <t>)</t>
    </r>
  </si>
  <si>
    <t>assumed b=1200 ft</t>
  </si>
  <si>
    <t>Pump Rates (ft3/d)</t>
  </si>
  <si>
    <t>Best Estimate, Medium demand</t>
  </si>
  <si>
    <t>SENSITITY RESULTS for MEDIUM demand case</t>
  </si>
  <si>
    <t>UVF new params in draft SEZ model report</t>
  </si>
  <si>
    <t>Base Case:</t>
  </si>
  <si>
    <t>Sensitivity Runs:</t>
  </si>
  <si>
    <t>K or b increased 50%</t>
  </si>
  <si>
    <t>K or b decreased 50%</t>
  </si>
  <si>
    <t>Sy increased 50%</t>
  </si>
  <si>
    <t>Sy decreased 50%</t>
  </si>
  <si>
    <t>K increased by 10x</t>
  </si>
  <si>
    <t>K decreased by 10x</t>
  </si>
  <si>
    <t>Sy = 0.2</t>
  </si>
  <si>
    <t>dd too gigantic, unrealistic if well is screened in an aquifer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</si>
</sst>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1" fontId="0" fillId="0" borderId="0" xfId="0" applyNumberFormat="1"/>
    <xf numFmtId="2" fontId="0" fillId="0" borderId="0" xfId="0" applyNumberFormat="1"/>
    <xf numFmtId="0" fontId="5" fillId="0" borderId="0" xfId="0" applyFont="1"/>
    <xf numFmtId="0" fontId="0" fillId="2" borderId="0" xfId="0" applyFill="1" applyBorder="1"/>
    <xf numFmtId="0" fontId="0" fillId="0" borderId="0" xfId="0" applyFont="1"/>
    <xf numFmtId="0" fontId="0" fillId="0" borderId="0" xfId="0" applyFill="1" applyBorder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9" fillId="0" borderId="0" xfId="0" applyFont="1"/>
    <xf numFmtId="0" fontId="8" fillId="0" borderId="0" xfId="0" applyFont="1"/>
    <xf numFmtId="0" fontId="9" fillId="2" borderId="0" xfId="0" applyFont="1" applyFill="1"/>
    <xf numFmtId="0" fontId="0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u="none" strike="noStrike" baseline="0"/>
              <a:t>Long-Duration, Medium-Demand Pumping</a:t>
            </a:r>
          </a:p>
          <a:p>
            <a:pPr>
              <a:defRPr/>
            </a:pPr>
            <a:r>
              <a:rPr lang="en-US" sz="1400"/>
              <a:t>Estimated Drawdown vs. Distance</a:t>
            </a:r>
          </a:p>
          <a:p>
            <a:pPr>
              <a:defRPr/>
            </a:pPr>
            <a:r>
              <a:rPr lang="en-US" sz="1400"/>
              <a:t>Senstivity Runs</a:t>
            </a:r>
          </a:p>
        </c:rich>
      </c:tx>
      <c:layout>
        <c:manualLayout>
          <c:xMode val="edge"/>
          <c:yMode val="edge"/>
          <c:x val="0.294059316757803"/>
          <c:y val="6.32669441015843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048862642169728"/>
          <c:y val="0.2368682948531525"/>
          <c:w val="0.77376137357830288"/>
          <c:h val="0.68925303396006288"/>
        </c:manualLayout>
      </c:layout>
      <c:scatterChart>
        <c:scatterStyle val="lineMarker"/>
        <c:varyColors val="0"/>
        <c:ser>
          <c:idx val="0"/>
          <c:order val="0"/>
          <c:tx>
            <c:strRef>
              <c:f>'1-D model'!$M$42</c:f>
              <c:strCache>
                <c:ptCount val="1"/>
                <c:pt idx="0">
                  <c:v>Best Estimate, Medium demand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'1-D model'!$C$22:$L$22</c:f>
              <c:numCache>
                <c:formatCode>General</c:formatCode>
                <c:ptCount val="10"/>
                <c:pt idx="0">
                  <c:v>9.46969696969697E-4</c:v>
                </c:pt>
                <c:pt idx="1">
                  <c:v>1.893939393939394E-3</c:v>
                </c:pt>
                <c:pt idx="2">
                  <c:v>9.46969696969697E-3</c:v>
                </c:pt>
                <c:pt idx="3">
                  <c:v>1.893939393939394E-2</c:v>
                </c:pt>
                <c:pt idx="4">
                  <c:v>9.4696969696969696E-2</c:v>
                </c:pt>
                <c:pt idx="5">
                  <c:v>0.18939393939393939</c:v>
                </c:pt>
                <c:pt idx="6">
                  <c:v>0.94696969696969702</c:v>
                </c:pt>
                <c:pt idx="7">
                  <c:v>1.893939393939394</c:v>
                </c:pt>
                <c:pt idx="8">
                  <c:v>4.7348484848484844</c:v>
                </c:pt>
                <c:pt idx="9">
                  <c:v>9.4696969696969688</c:v>
                </c:pt>
              </c:numCache>
            </c:numRef>
          </c:xVal>
          <c:yVal>
            <c:numRef>
              <c:f>'1-D model'!$C$42:$L$42</c:f>
              <c:numCache>
                <c:formatCode>General</c:formatCode>
                <c:ptCount val="10"/>
                <c:pt idx="0">
                  <c:v>36.269669303109566</c:v>
                </c:pt>
                <c:pt idx="1">
                  <c:v>33.654160305906167</c:v>
                </c:pt>
                <c:pt idx="2">
                  <c:v>27.581136482868938</c:v>
                </c:pt>
                <c:pt idx="3">
                  <c:v>24.965627485665543</c:v>
                </c:pt>
                <c:pt idx="4">
                  <c:v>18.892603662628314</c:v>
                </c:pt>
                <c:pt idx="5">
                  <c:v>16.277094665424922</c:v>
                </c:pt>
                <c:pt idx="6">
                  <c:v>10.204070842387692</c:v>
                </c:pt>
                <c:pt idx="7">
                  <c:v>7.5885618451842998</c:v>
                </c:pt>
                <c:pt idx="8">
                  <c:v>4.1310470193504623</c:v>
                </c:pt>
                <c:pt idx="9">
                  <c:v>1.5155380221470698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'1-D model'!$A$47</c:f>
              <c:strCache>
                <c:ptCount val="1"/>
                <c:pt idx="0">
                  <c:v>K or b increased 50%</c:v>
                </c:pt>
              </c:strCache>
            </c:strRef>
          </c:tx>
          <c:xVal>
            <c:numRef>
              <c:f>'1-D model'!$C$22:$L$22</c:f>
              <c:numCache>
                <c:formatCode>General</c:formatCode>
                <c:ptCount val="10"/>
                <c:pt idx="0">
                  <c:v>9.46969696969697E-4</c:v>
                </c:pt>
                <c:pt idx="1">
                  <c:v>1.893939393939394E-3</c:v>
                </c:pt>
                <c:pt idx="2">
                  <c:v>9.46969696969697E-3</c:v>
                </c:pt>
                <c:pt idx="3">
                  <c:v>1.893939393939394E-2</c:v>
                </c:pt>
                <c:pt idx="4">
                  <c:v>9.4696969696969696E-2</c:v>
                </c:pt>
                <c:pt idx="5">
                  <c:v>0.18939393939393939</c:v>
                </c:pt>
                <c:pt idx="6">
                  <c:v>0.94696969696969702</c:v>
                </c:pt>
                <c:pt idx="7">
                  <c:v>1.893939393939394</c:v>
                </c:pt>
                <c:pt idx="8">
                  <c:v>4.7348484848484844</c:v>
                </c:pt>
                <c:pt idx="9">
                  <c:v>9.4696969696969688</c:v>
                </c:pt>
              </c:numCache>
            </c:numRef>
          </c:xVal>
          <c:yVal>
            <c:numRef>
              <c:f>'1-D model'!$C$47:$L$47</c:f>
              <c:numCache>
                <c:formatCode>0.00</c:formatCode>
                <c:ptCount val="10"/>
                <c:pt idx="0">
                  <c:v>24.689771096627297</c:v>
                </c:pt>
                <c:pt idx="1">
                  <c:v>22.946098431825035</c:v>
                </c:pt>
                <c:pt idx="2">
                  <c:v>18.897415883133551</c:v>
                </c:pt>
                <c:pt idx="3">
                  <c:v>17.153743218331289</c:v>
                </c:pt>
                <c:pt idx="4">
                  <c:v>13.105060669639801</c:v>
                </c:pt>
                <c:pt idx="5">
                  <c:v>11.36138800483754</c:v>
                </c:pt>
                <c:pt idx="6">
                  <c:v>7.3127054561460545</c:v>
                </c:pt>
                <c:pt idx="7">
                  <c:v>5.5690327913437923</c:v>
                </c:pt>
                <c:pt idx="8">
                  <c:v>3.2640229074545681</c:v>
                </c:pt>
                <c:pt idx="9">
                  <c:v>1.5203502426523068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'1-D model'!$A$48</c:f>
              <c:strCache>
                <c:ptCount val="1"/>
                <c:pt idx="0">
                  <c:v>K or b decreased 50%</c:v>
                </c:pt>
              </c:strCache>
            </c:strRef>
          </c:tx>
          <c:xVal>
            <c:numRef>
              <c:f>'1-D model'!$C$22:$L$22</c:f>
              <c:numCache>
                <c:formatCode>General</c:formatCode>
                <c:ptCount val="10"/>
                <c:pt idx="0">
                  <c:v>9.46969696969697E-4</c:v>
                </c:pt>
                <c:pt idx="1">
                  <c:v>1.893939393939394E-3</c:v>
                </c:pt>
                <c:pt idx="2">
                  <c:v>9.46969696969697E-3</c:v>
                </c:pt>
                <c:pt idx="3">
                  <c:v>1.893939393939394E-2</c:v>
                </c:pt>
                <c:pt idx="4">
                  <c:v>9.4696969696969696E-2</c:v>
                </c:pt>
                <c:pt idx="5">
                  <c:v>0.18939393939393939</c:v>
                </c:pt>
                <c:pt idx="6">
                  <c:v>0.94696969696969702</c:v>
                </c:pt>
                <c:pt idx="7">
                  <c:v>1.893939393939394</c:v>
                </c:pt>
                <c:pt idx="8">
                  <c:v>4.7348484848484844</c:v>
                </c:pt>
                <c:pt idx="9">
                  <c:v>9.4696969696969688</c:v>
                </c:pt>
              </c:numCache>
            </c:numRef>
          </c:xVal>
          <c:yVal>
            <c:numRef>
              <c:f>'1-D model'!$C$48:$L$48</c:f>
              <c:numCache>
                <c:formatCode>0.00</c:formatCode>
                <c:ptCount val="10"/>
                <c:pt idx="0">
                  <c:v>69.923829609015741</c:v>
                </c:pt>
                <c:pt idx="1">
                  <c:v>64.692811614608942</c:v>
                </c:pt>
                <c:pt idx="2">
                  <c:v>52.546763968534478</c:v>
                </c:pt>
                <c:pt idx="3">
                  <c:v>47.315745974127694</c:v>
                </c:pt>
                <c:pt idx="4">
                  <c:v>35.169698328053236</c:v>
                </c:pt>
                <c:pt idx="5">
                  <c:v>29.938680333646452</c:v>
                </c:pt>
                <c:pt idx="6">
                  <c:v>17.792632687571992</c:v>
                </c:pt>
                <c:pt idx="7">
                  <c:v>12.561614693165206</c:v>
                </c:pt>
                <c:pt idx="8">
                  <c:v>5.6465850414975325</c:v>
                </c:pt>
                <c:pt idx="9">
                  <c:v>0.41556704709074688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'1-D model'!$A$49</c:f>
              <c:strCache>
                <c:ptCount val="1"/>
                <c:pt idx="0">
                  <c:v>Sy increased 50%</c:v>
                </c:pt>
              </c:strCache>
            </c:strRef>
          </c:tx>
          <c:xVal>
            <c:numRef>
              <c:f>'1-D model'!$C$22:$L$22</c:f>
              <c:numCache>
                <c:formatCode>General</c:formatCode>
                <c:ptCount val="10"/>
                <c:pt idx="0">
                  <c:v>9.46969696969697E-4</c:v>
                </c:pt>
                <c:pt idx="1">
                  <c:v>1.893939393939394E-3</c:v>
                </c:pt>
                <c:pt idx="2">
                  <c:v>9.46969696969697E-3</c:v>
                </c:pt>
                <c:pt idx="3">
                  <c:v>1.893939393939394E-2</c:v>
                </c:pt>
                <c:pt idx="4">
                  <c:v>9.4696969696969696E-2</c:v>
                </c:pt>
                <c:pt idx="5">
                  <c:v>0.18939393939393939</c:v>
                </c:pt>
                <c:pt idx="6">
                  <c:v>0.94696969696969702</c:v>
                </c:pt>
                <c:pt idx="7">
                  <c:v>1.893939393939394</c:v>
                </c:pt>
                <c:pt idx="8">
                  <c:v>4.7348484848484844</c:v>
                </c:pt>
                <c:pt idx="9">
                  <c:v>9.4696969696969688</c:v>
                </c:pt>
              </c:numCache>
            </c:numRef>
          </c:xVal>
          <c:yVal>
            <c:numRef>
              <c:f>'1-D model'!$C$49:$L$49</c:f>
              <c:numCache>
                <c:formatCode>0.00</c:formatCode>
                <c:ptCount val="10"/>
                <c:pt idx="0">
                  <c:v>34.96191480450787</c:v>
                </c:pt>
                <c:pt idx="1">
                  <c:v>32.346405807304471</c:v>
                </c:pt>
                <c:pt idx="2">
                  <c:v>26.273381984267239</c:v>
                </c:pt>
                <c:pt idx="3">
                  <c:v>23.657872987063847</c:v>
                </c:pt>
                <c:pt idx="4">
                  <c:v>17.584849164026618</c:v>
                </c:pt>
                <c:pt idx="5">
                  <c:v>14.969340166823226</c:v>
                </c:pt>
                <c:pt idx="6">
                  <c:v>8.8963163437859958</c:v>
                </c:pt>
                <c:pt idx="7">
                  <c:v>6.2808073465826029</c:v>
                </c:pt>
                <c:pt idx="8">
                  <c:v>2.8232925207487662</c:v>
                </c:pt>
                <c:pt idx="9">
                  <c:v>0.20778352354537344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'1-D model'!$A$50</c:f>
              <c:strCache>
                <c:ptCount val="1"/>
                <c:pt idx="0">
                  <c:v>Sy decreased 50%</c:v>
                </c:pt>
              </c:strCache>
            </c:strRef>
          </c:tx>
          <c:xVal>
            <c:numRef>
              <c:f>'1-D model'!$C$22:$L$22</c:f>
              <c:numCache>
                <c:formatCode>General</c:formatCode>
                <c:ptCount val="10"/>
                <c:pt idx="0">
                  <c:v>9.46969696969697E-4</c:v>
                </c:pt>
                <c:pt idx="1">
                  <c:v>1.893939393939394E-3</c:v>
                </c:pt>
                <c:pt idx="2">
                  <c:v>9.46969696969697E-3</c:v>
                </c:pt>
                <c:pt idx="3">
                  <c:v>1.893939393939394E-2</c:v>
                </c:pt>
                <c:pt idx="4">
                  <c:v>9.4696969696969696E-2</c:v>
                </c:pt>
                <c:pt idx="5">
                  <c:v>0.18939393939393939</c:v>
                </c:pt>
                <c:pt idx="6">
                  <c:v>0.94696969696969702</c:v>
                </c:pt>
                <c:pt idx="7">
                  <c:v>1.893939393939394</c:v>
                </c:pt>
                <c:pt idx="8">
                  <c:v>4.7348484848484844</c:v>
                </c:pt>
                <c:pt idx="9">
                  <c:v>9.4696969696969688</c:v>
                </c:pt>
              </c:numCache>
            </c:numRef>
          </c:xVal>
          <c:yVal>
            <c:numRef>
              <c:f>'1-D model'!$C$50:$L$50</c:f>
              <c:numCache>
                <c:formatCode>0.00</c:formatCode>
                <c:ptCount val="10"/>
                <c:pt idx="0">
                  <c:v>37.577423801711255</c:v>
                </c:pt>
                <c:pt idx="1">
                  <c:v>34.96191480450787</c:v>
                </c:pt>
                <c:pt idx="2">
                  <c:v>28.888890981470635</c:v>
                </c:pt>
                <c:pt idx="3">
                  <c:v>26.273381984267239</c:v>
                </c:pt>
                <c:pt idx="4">
                  <c:v>20.20035816123001</c:v>
                </c:pt>
                <c:pt idx="5">
                  <c:v>17.584849164026618</c:v>
                </c:pt>
                <c:pt idx="6">
                  <c:v>11.51182534098939</c:v>
                </c:pt>
                <c:pt idx="7">
                  <c:v>8.8963163437859958</c:v>
                </c:pt>
                <c:pt idx="8">
                  <c:v>5.4388015179521592</c:v>
                </c:pt>
                <c:pt idx="9">
                  <c:v>2.8232925207487662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'1-D model'!$A$51</c:f>
              <c:strCache>
                <c:ptCount val="1"/>
                <c:pt idx="0">
                  <c:v>K increased by 10x</c:v>
                </c:pt>
              </c:strCache>
            </c:strRef>
          </c:tx>
          <c:xVal>
            <c:numRef>
              <c:f>'1-D model'!$C$22:$L$22</c:f>
              <c:numCache>
                <c:formatCode>General</c:formatCode>
                <c:ptCount val="10"/>
                <c:pt idx="0">
                  <c:v>9.46969696969697E-4</c:v>
                </c:pt>
                <c:pt idx="1">
                  <c:v>1.893939393939394E-3</c:v>
                </c:pt>
                <c:pt idx="2">
                  <c:v>9.46969696969697E-3</c:v>
                </c:pt>
                <c:pt idx="3">
                  <c:v>1.893939393939394E-2</c:v>
                </c:pt>
                <c:pt idx="4">
                  <c:v>9.4696969696969696E-2</c:v>
                </c:pt>
                <c:pt idx="5">
                  <c:v>0.18939393939393939</c:v>
                </c:pt>
                <c:pt idx="6">
                  <c:v>0.94696969696969702</c:v>
                </c:pt>
                <c:pt idx="7">
                  <c:v>1.893939393939394</c:v>
                </c:pt>
                <c:pt idx="8">
                  <c:v>4.7348484848484844</c:v>
                </c:pt>
                <c:pt idx="9">
                  <c:v>9.4696969696969688</c:v>
                </c:pt>
              </c:numCache>
            </c:numRef>
          </c:xVal>
          <c:yVal>
            <c:numRef>
              <c:f>'1-D model'!$C$51:$L$51</c:f>
              <c:numCache>
                <c:formatCode>0.00</c:formatCode>
                <c:ptCount val="10"/>
                <c:pt idx="0">
                  <c:v>4.061393571322987</c:v>
                </c:pt>
                <c:pt idx="1">
                  <c:v>3.7998426716026481</c:v>
                </c:pt>
                <c:pt idx="2">
                  <c:v>3.1925402892989245</c:v>
                </c:pt>
                <c:pt idx="3">
                  <c:v>2.9309893895785852</c:v>
                </c:pt>
                <c:pt idx="4">
                  <c:v>2.3236870072748625</c:v>
                </c:pt>
                <c:pt idx="5">
                  <c:v>2.0621361075545233</c:v>
                </c:pt>
                <c:pt idx="6">
                  <c:v>1.4548337252508003</c:v>
                </c:pt>
                <c:pt idx="7">
                  <c:v>1.1932828255304611</c:v>
                </c:pt>
                <c:pt idx="8">
                  <c:v>0.84753134294707744</c:v>
                </c:pt>
                <c:pt idx="9">
                  <c:v>0.58598044322673803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'1-D model'!$A$53</c:f>
              <c:strCache>
                <c:ptCount val="1"/>
                <c:pt idx="0">
                  <c:v>Sy = 0.2</c:v>
                </c:pt>
              </c:strCache>
            </c:strRef>
          </c:tx>
          <c:xVal>
            <c:numRef>
              <c:f>'1-D model'!$C$22:$L$22</c:f>
              <c:numCache>
                <c:formatCode>General</c:formatCode>
                <c:ptCount val="10"/>
                <c:pt idx="0">
                  <c:v>9.46969696969697E-4</c:v>
                </c:pt>
                <c:pt idx="1">
                  <c:v>1.893939393939394E-3</c:v>
                </c:pt>
                <c:pt idx="2">
                  <c:v>9.46969696969697E-3</c:v>
                </c:pt>
                <c:pt idx="3">
                  <c:v>1.893939393939394E-2</c:v>
                </c:pt>
                <c:pt idx="4">
                  <c:v>9.4696969696969696E-2</c:v>
                </c:pt>
                <c:pt idx="5">
                  <c:v>0.18939393939393939</c:v>
                </c:pt>
                <c:pt idx="6">
                  <c:v>0.94696969696969702</c:v>
                </c:pt>
                <c:pt idx="7">
                  <c:v>1.893939393939394</c:v>
                </c:pt>
                <c:pt idx="8">
                  <c:v>4.7348484848484844</c:v>
                </c:pt>
                <c:pt idx="9">
                  <c:v>9.4696969696969688</c:v>
                </c:pt>
              </c:numCache>
            </c:numRef>
          </c:xVal>
          <c:yVal>
            <c:numRef>
              <c:f>'1-D model'!$C$53:$K$53</c:f>
              <c:numCache>
                <c:formatCode>0.00</c:formatCode>
                <c:ptCount val="9"/>
                <c:pt idx="0">
                  <c:v>33.343092812039714</c:v>
                </c:pt>
                <c:pt idx="1">
                  <c:v>30.727583814836326</c:v>
                </c:pt>
                <c:pt idx="2">
                  <c:v>24.654559991799093</c:v>
                </c:pt>
                <c:pt idx="3">
                  <c:v>22.039050994595701</c:v>
                </c:pt>
                <c:pt idx="4">
                  <c:v>15.966027171558473</c:v>
                </c:pt>
                <c:pt idx="5">
                  <c:v>13.350518174355079</c:v>
                </c:pt>
                <c:pt idx="6">
                  <c:v>7.2774943513178494</c:v>
                </c:pt>
                <c:pt idx="7">
                  <c:v>4.6619853541144565</c:v>
                </c:pt>
                <c:pt idx="8">
                  <c:v>1.2044705282806198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40704"/>
        <c:axId val="52106752"/>
      </c:scatterChart>
      <c:valAx>
        <c:axId val="4724070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pumping</a:t>
                </a:r>
                <a:r>
                  <a:rPr lang="en-US" baseline="0"/>
                  <a:t> </a:t>
                </a:r>
                <a:r>
                  <a:rPr lang="en-US"/>
                  <a:t>(miles)</a:t>
                </a:r>
              </a:p>
            </c:rich>
          </c:tx>
          <c:layout/>
          <c:overlay val="0"/>
        </c:title>
        <c:numFmt formatCode="#,##0" sourceLinked="0"/>
        <c:majorTickMark val="cross"/>
        <c:minorTickMark val="none"/>
        <c:tickLblPos val="nextTo"/>
        <c:crossAx val="52106752"/>
        <c:crosses val="autoZero"/>
        <c:crossBetween val="midCat"/>
      </c:valAx>
      <c:valAx>
        <c:axId val="52106752"/>
        <c:scaling>
          <c:orientation val="maxMin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Drawdown</a:t>
                </a:r>
                <a:r>
                  <a:rPr lang="en-US" baseline="0"/>
                  <a:t> (ft)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crossAx val="472407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0781840539100507"/>
          <c:y val="0.54541519585377363"/>
          <c:w val="0.32348401000765553"/>
          <c:h val="0.21235223843058351"/>
        </c:manualLayout>
      </c:layout>
      <c:overlay val="1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215348</xdr:colOff>
      <xdr:row>54</xdr:row>
      <xdr:rowOff>82826</xdr:rowOff>
    </xdr:from>
    <xdr:to>
      <xdr:col>10</xdr:col>
      <xdr:colOff>74542</xdr:colOff>
      <xdr:row>94</xdr:row>
      <xdr:rowOff>33130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zoomScale="85" zoomScaleNormal="85" workbookViewId="0">
      <selection activeCell="E37" sqref="E37"/>
    </sheetView>
  </sheetViews>
  <sheetFormatPr defaultRowHeight="15" x14ac:dyDescent="0.25"/>
  <cols>
    <col min="2" max="2" width="5.7109375" customWidth="1"/>
    <col min="3" max="3" width="17.28515625" customWidth="1"/>
    <col min="15" max="15" width="17.5703125" customWidth="1"/>
    <col min="16" max="16" width="13.7109375" customWidth="1"/>
    <col min="17" max="26" width="9.5703125" bestFit="1" customWidth="1"/>
  </cols>
  <sheetData>
    <row r="1" spans="3:13" x14ac:dyDescent="0.25">
      <c r="C1" t="s">
        <v>10</v>
      </c>
    </row>
    <row r="2" spans="3:13" x14ac:dyDescent="0.25">
      <c r="C2" t="s">
        <v>11</v>
      </c>
    </row>
    <row r="4" spans="3:13" ht="15.75" customHeight="1" x14ac:dyDescent="0.55000000000000004">
      <c r="C4" s="11" t="s">
        <v>26</v>
      </c>
      <c r="H4" s="6"/>
    </row>
    <row r="5" spans="3:13" x14ac:dyDescent="0.25">
      <c r="C5" s="3" t="s">
        <v>19</v>
      </c>
    </row>
    <row r="6" spans="3:13" x14ac:dyDescent="0.25">
      <c r="C6" s="3"/>
      <c r="F6" s="10"/>
    </row>
    <row r="7" spans="3:13" x14ac:dyDescent="0.25">
      <c r="C7" s="8" t="s">
        <v>28</v>
      </c>
    </row>
    <row r="8" spans="3:13" x14ac:dyDescent="0.25">
      <c r="C8" s="8">
        <v>2398961</v>
      </c>
      <c r="D8" t="s">
        <v>21</v>
      </c>
    </row>
    <row r="9" spans="3:13" x14ac:dyDescent="0.25">
      <c r="C9" s="8">
        <v>341618</v>
      </c>
      <c r="D9" t="s">
        <v>22</v>
      </c>
    </row>
    <row r="10" spans="3:13" x14ac:dyDescent="0.25">
      <c r="C10" s="8">
        <v>13598</v>
      </c>
      <c r="D10" t="s">
        <v>23</v>
      </c>
    </row>
    <row r="12" spans="3:13" x14ac:dyDescent="0.25">
      <c r="C12" s="1" t="s">
        <v>5</v>
      </c>
    </row>
    <row r="13" spans="3:13" x14ac:dyDescent="0.25">
      <c r="C13" t="s">
        <v>7</v>
      </c>
    </row>
    <row r="14" spans="3:13" x14ac:dyDescent="0.25">
      <c r="C14" t="s">
        <v>0</v>
      </c>
    </row>
    <row r="16" spans="3:13" x14ac:dyDescent="0.25">
      <c r="C16" t="s">
        <v>13</v>
      </c>
      <c r="E16" t="s">
        <v>14</v>
      </c>
      <c r="G16" t="s">
        <v>15</v>
      </c>
      <c r="I16" t="s">
        <v>16</v>
      </c>
      <c r="K16" t="s">
        <v>1</v>
      </c>
      <c r="M16" t="s">
        <v>6</v>
      </c>
    </row>
    <row r="17" spans="3:13" x14ac:dyDescent="0.25">
      <c r="C17" s="15">
        <v>341618</v>
      </c>
      <c r="E17" s="7">
        <v>1.2</v>
      </c>
      <c r="G17" s="7">
        <v>1200</v>
      </c>
      <c r="I17">
        <f>E17*G17</f>
        <v>1440</v>
      </c>
      <c r="K17" s="9">
        <v>7305</v>
      </c>
      <c r="M17" s="7">
        <v>4.24E-2</v>
      </c>
    </row>
    <row r="19" spans="3:13" x14ac:dyDescent="0.25">
      <c r="C19" t="s">
        <v>17</v>
      </c>
      <c r="E19" s="1"/>
    </row>
    <row r="20" spans="3:13" x14ac:dyDescent="0.25">
      <c r="C20">
        <v>5</v>
      </c>
      <c r="D20">
        <v>10</v>
      </c>
      <c r="E20">
        <v>50</v>
      </c>
      <c r="F20">
        <v>100</v>
      </c>
      <c r="G20">
        <v>500</v>
      </c>
      <c r="H20">
        <v>1000</v>
      </c>
      <c r="I20">
        <v>5000</v>
      </c>
      <c r="J20">
        <v>10000</v>
      </c>
      <c r="K20">
        <v>25000</v>
      </c>
      <c r="L20">
        <v>50000</v>
      </c>
    </row>
    <row r="21" spans="3:13" x14ac:dyDescent="0.25">
      <c r="C21" t="s">
        <v>20</v>
      </c>
    </row>
    <row r="22" spans="3:13" x14ac:dyDescent="0.25">
      <c r="C22">
        <f>C20/5280</f>
        <v>9.46969696969697E-4</v>
      </c>
      <c r="D22">
        <f t="shared" ref="D22:L22" si="0">D20/5280</f>
        <v>1.893939393939394E-3</v>
      </c>
      <c r="E22">
        <f t="shared" si="0"/>
        <v>9.46969696969697E-3</v>
      </c>
      <c r="F22">
        <f t="shared" si="0"/>
        <v>1.893939393939394E-2</v>
      </c>
      <c r="G22">
        <f t="shared" si="0"/>
        <v>9.4696969696969696E-2</v>
      </c>
      <c r="H22">
        <f t="shared" si="0"/>
        <v>0.18939393939393939</v>
      </c>
      <c r="I22">
        <f t="shared" si="0"/>
        <v>0.94696969696969702</v>
      </c>
      <c r="J22">
        <f t="shared" si="0"/>
        <v>1.893939393939394</v>
      </c>
      <c r="K22">
        <f t="shared" si="0"/>
        <v>4.7348484848484844</v>
      </c>
      <c r="L22">
        <f t="shared" si="0"/>
        <v>9.4696969696969688</v>
      </c>
    </row>
    <row r="24" spans="3:13" x14ac:dyDescent="0.25">
      <c r="C24" t="s">
        <v>18</v>
      </c>
    </row>
    <row r="25" spans="3:13" s="5" customFormat="1" x14ac:dyDescent="0.25">
      <c r="C25" s="5">
        <f t="shared" ref="C25:L25" si="1">(2.3*$C$17/(4*3.14*$I$17))*LOG10(2.25*$I$17*$K$17/($M$17*C20^2))</f>
        <v>319.25402892989246</v>
      </c>
      <c r="D25" s="5">
        <f t="shared" si="1"/>
        <v>293.09893895785854</v>
      </c>
      <c r="E25" s="5">
        <f t="shared" si="1"/>
        <v>232.36870072748624</v>
      </c>
      <c r="F25" s="5">
        <f t="shared" si="1"/>
        <v>206.21361075545229</v>
      </c>
      <c r="G25" s="5">
        <f t="shared" si="1"/>
        <v>145.48337252508003</v>
      </c>
      <c r="H25" s="5">
        <f t="shared" si="1"/>
        <v>119.32828255304608</v>
      </c>
      <c r="I25" s="5">
        <f t="shared" si="1"/>
        <v>58.5980443226738</v>
      </c>
      <c r="J25" s="5">
        <f t="shared" si="1"/>
        <v>32.44295435063988</v>
      </c>
      <c r="K25" s="5">
        <f t="shared" si="1"/>
        <v>-2.132193907698483</v>
      </c>
      <c r="L25" s="5">
        <f t="shared" si="1"/>
        <v>-28.287283879732406</v>
      </c>
      <c r="M25"/>
    </row>
    <row r="27" spans="3:13" x14ac:dyDescent="0.25">
      <c r="C27" t="s">
        <v>12</v>
      </c>
    </row>
    <row r="28" spans="3:13" x14ac:dyDescent="0.25">
      <c r="C28" s="4">
        <f t="shared" ref="C28:L28" si="2">(C20^2)*$M$17/(4*$I$17*$K$17)</f>
        <v>2.5192029812153018E-8</v>
      </c>
      <c r="D28" s="4">
        <f t="shared" si="2"/>
        <v>1.0076811924861207E-7</v>
      </c>
      <c r="E28" s="4">
        <f t="shared" si="2"/>
        <v>2.5192029812153014E-6</v>
      </c>
      <c r="F28" s="4">
        <f t="shared" si="2"/>
        <v>1.0076811924861206E-5</v>
      </c>
      <c r="G28" s="4">
        <f t="shared" si="2"/>
        <v>2.5192029812153016E-4</v>
      </c>
      <c r="H28" s="4">
        <f t="shared" si="2"/>
        <v>1.0076811924861206E-3</v>
      </c>
      <c r="I28" s="4">
        <f t="shared" si="2"/>
        <v>2.5192029812153016E-2</v>
      </c>
      <c r="J28" s="4">
        <f t="shared" si="2"/>
        <v>0.10076811924861206</v>
      </c>
      <c r="K28" s="4">
        <f t="shared" si="2"/>
        <v>0.62980074530382535</v>
      </c>
      <c r="L28" s="4">
        <f t="shared" si="2"/>
        <v>2.5192029812153014</v>
      </c>
    </row>
    <row r="31" spans="3:13" x14ac:dyDescent="0.25">
      <c r="C31" s="2" t="s">
        <v>2</v>
      </c>
    </row>
    <row r="32" spans="3:13" x14ac:dyDescent="0.25">
      <c r="C32" t="s">
        <v>3</v>
      </c>
    </row>
    <row r="33" spans="1:13" x14ac:dyDescent="0.25">
      <c r="C33" t="s">
        <v>4</v>
      </c>
    </row>
    <row r="34" spans="1:13" x14ac:dyDescent="0.25">
      <c r="C34" t="s">
        <v>9</v>
      </c>
    </row>
    <row r="35" spans="1:13" x14ac:dyDescent="0.25">
      <c r="C35" t="s">
        <v>8</v>
      </c>
    </row>
    <row r="38" spans="1:13" x14ac:dyDescent="0.25">
      <c r="A38" s="1" t="s">
        <v>30</v>
      </c>
    </row>
    <row r="39" spans="1:13" x14ac:dyDescent="0.25">
      <c r="A39" s="13"/>
      <c r="B39" s="12"/>
    </row>
    <row r="40" spans="1:13" x14ac:dyDescent="0.25">
      <c r="A40" s="14" t="s">
        <v>31</v>
      </c>
      <c r="B40" s="12"/>
    </row>
    <row r="41" spans="1:13" x14ac:dyDescent="0.25">
      <c r="A41" s="12" t="s">
        <v>32</v>
      </c>
      <c r="B41" s="12"/>
    </row>
    <row r="42" spans="1:13" x14ac:dyDescent="0.25">
      <c r="A42" s="12" t="s">
        <v>24</v>
      </c>
      <c r="B42" s="12"/>
      <c r="C42">
        <v>36.269669303109566</v>
      </c>
      <c r="D42">
        <v>33.654160305906167</v>
      </c>
      <c r="E42">
        <v>27.581136482868938</v>
      </c>
      <c r="F42">
        <v>24.965627485665543</v>
      </c>
      <c r="G42">
        <v>18.892603662628314</v>
      </c>
      <c r="H42">
        <v>16.277094665424922</v>
      </c>
      <c r="I42">
        <v>10.204070842387692</v>
      </c>
      <c r="J42">
        <v>7.5885618451842998</v>
      </c>
      <c r="K42">
        <v>4.1310470193504623</v>
      </c>
      <c r="L42">
        <v>1.5155380221470698</v>
      </c>
      <c r="M42" t="s">
        <v>29</v>
      </c>
    </row>
    <row r="43" spans="1:13" x14ac:dyDescent="0.25">
      <c r="A43" s="12" t="s">
        <v>25</v>
      </c>
      <c r="B43" s="12"/>
    </row>
    <row r="44" spans="1:13" x14ac:dyDescent="0.25">
      <c r="A44" s="12" t="s">
        <v>27</v>
      </c>
      <c r="B44" s="12"/>
    </row>
    <row r="45" spans="1:13" x14ac:dyDescent="0.25">
      <c r="A45" s="12"/>
      <c r="B45" s="12"/>
    </row>
    <row r="46" spans="1:13" x14ac:dyDescent="0.25">
      <c r="A46" s="12" t="s">
        <v>33</v>
      </c>
      <c r="B46" s="12"/>
    </row>
    <row r="47" spans="1:13" x14ac:dyDescent="0.25">
      <c r="A47" s="12" t="s">
        <v>34</v>
      </c>
      <c r="B47" s="12"/>
      <c r="C47" s="5">
        <v>24.689771096627297</v>
      </c>
      <c r="D47" s="5">
        <v>22.946098431825035</v>
      </c>
      <c r="E47" s="5">
        <v>18.897415883133551</v>
      </c>
      <c r="F47" s="5">
        <v>17.153743218331289</v>
      </c>
      <c r="G47" s="5">
        <v>13.105060669639801</v>
      </c>
      <c r="H47" s="5">
        <v>11.36138800483754</v>
      </c>
      <c r="I47" s="5">
        <v>7.3127054561460545</v>
      </c>
      <c r="J47" s="5">
        <v>5.5690327913437923</v>
      </c>
      <c r="K47" s="5">
        <v>3.2640229074545681</v>
      </c>
      <c r="L47" s="5">
        <v>1.5203502426523068</v>
      </c>
    </row>
    <row r="48" spans="1:13" x14ac:dyDescent="0.25">
      <c r="A48" s="12" t="s">
        <v>35</v>
      </c>
      <c r="B48" s="12"/>
      <c r="C48" s="5">
        <v>69.923829609015741</v>
      </c>
      <c r="D48" s="5">
        <v>64.692811614608942</v>
      </c>
      <c r="E48" s="5">
        <v>52.546763968534478</v>
      </c>
      <c r="F48" s="5">
        <v>47.315745974127694</v>
      </c>
      <c r="G48" s="5">
        <v>35.169698328053236</v>
      </c>
      <c r="H48" s="5">
        <v>29.938680333646452</v>
      </c>
      <c r="I48" s="5">
        <v>17.792632687571992</v>
      </c>
      <c r="J48" s="5">
        <v>12.561614693165206</v>
      </c>
      <c r="K48" s="5">
        <v>5.6465850414975325</v>
      </c>
      <c r="L48" s="5">
        <v>0.41556704709074688</v>
      </c>
    </row>
    <row r="49" spans="1:12" x14ac:dyDescent="0.25">
      <c r="A49" s="12" t="s">
        <v>36</v>
      </c>
      <c r="B49" s="12"/>
      <c r="C49" s="5">
        <v>34.96191480450787</v>
      </c>
      <c r="D49" s="5">
        <v>32.346405807304471</v>
      </c>
      <c r="E49" s="5">
        <v>26.273381984267239</v>
      </c>
      <c r="F49" s="5">
        <v>23.657872987063847</v>
      </c>
      <c r="G49" s="5">
        <v>17.584849164026618</v>
      </c>
      <c r="H49" s="5">
        <v>14.969340166823226</v>
      </c>
      <c r="I49" s="5">
        <v>8.8963163437859958</v>
      </c>
      <c r="J49" s="5">
        <v>6.2808073465826029</v>
      </c>
      <c r="K49" s="5">
        <v>2.8232925207487662</v>
      </c>
      <c r="L49" s="5">
        <v>0.20778352354537344</v>
      </c>
    </row>
    <row r="50" spans="1:12" x14ac:dyDescent="0.25">
      <c r="A50" s="12" t="s">
        <v>37</v>
      </c>
      <c r="B50" s="12"/>
      <c r="C50" s="5">
        <v>37.577423801711255</v>
      </c>
      <c r="D50" s="5">
        <v>34.96191480450787</v>
      </c>
      <c r="E50" s="5">
        <v>28.888890981470635</v>
      </c>
      <c r="F50" s="5">
        <v>26.273381984267239</v>
      </c>
      <c r="G50" s="5">
        <v>20.20035816123001</v>
      </c>
      <c r="H50" s="5">
        <v>17.584849164026618</v>
      </c>
      <c r="I50" s="5">
        <v>11.51182534098939</v>
      </c>
      <c r="J50" s="5">
        <v>8.8963163437859958</v>
      </c>
      <c r="K50" s="5">
        <v>5.4388015179521592</v>
      </c>
      <c r="L50" s="5">
        <v>2.8232925207487662</v>
      </c>
    </row>
    <row r="51" spans="1:12" x14ac:dyDescent="0.25">
      <c r="A51" s="12" t="s">
        <v>38</v>
      </c>
      <c r="B51" s="12"/>
      <c r="C51" s="5">
        <v>4.061393571322987</v>
      </c>
      <c r="D51" s="5">
        <v>3.7998426716026481</v>
      </c>
      <c r="E51" s="5">
        <v>3.1925402892989245</v>
      </c>
      <c r="F51" s="5">
        <v>2.9309893895785852</v>
      </c>
      <c r="G51" s="5">
        <v>2.3236870072748625</v>
      </c>
      <c r="H51" s="5">
        <v>2.0621361075545233</v>
      </c>
      <c r="I51" s="5">
        <v>1.4548337252508003</v>
      </c>
      <c r="J51" s="5">
        <v>1.1932828255304611</v>
      </c>
      <c r="K51" s="5">
        <v>0.84753134294707744</v>
      </c>
      <c r="L51" s="5">
        <v>0.58598044322673803</v>
      </c>
    </row>
    <row r="52" spans="1:12" x14ac:dyDescent="0.25">
      <c r="A52" s="12" t="s">
        <v>39</v>
      </c>
      <c r="B52" s="12"/>
      <c r="C52" s="5" t="s">
        <v>41</v>
      </c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5">
      <c r="A53" s="12" t="s">
        <v>40</v>
      </c>
      <c r="B53" s="12"/>
      <c r="C53" s="5">
        <v>33.343092812039714</v>
      </c>
      <c r="D53" s="5">
        <v>30.727583814836326</v>
      </c>
      <c r="E53" s="5">
        <v>24.654559991799093</v>
      </c>
      <c r="F53" s="5">
        <v>22.039050994595701</v>
      </c>
      <c r="G53" s="5">
        <v>15.966027171558473</v>
      </c>
      <c r="H53" s="5">
        <v>13.350518174355079</v>
      </c>
      <c r="I53" s="5">
        <v>7.2774943513178494</v>
      </c>
      <c r="J53" s="5">
        <v>4.6619853541144565</v>
      </c>
      <c r="K53" s="5">
        <v>1.2044705282806198</v>
      </c>
    </row>
    <row r="54" spans="1:12" x14ac:dyDescent="0.25">
      <c r="A54" s="12"/>
      <c r="B54" s="12"/>
    </row>
    <row r="55" spans="1:12" x14ac:dyDescent="0.25">
      <c r="A55" s="12"/>
      <c r="B55" s="12"/>
    </row>
    <row r="56" spans="1:12" x14ac:dyDescent="0.25">
      <c r="A56" s="12"/>
      <c r="B56" s="12"/>
    </row>
    <row r="57" spans="1:12" x14ac:dyDescent="0.25">
      <c r="A57" s="12"/>
      <c r="B57" s="12"/>
    </row>
    <row r="58" spans="1:12" x14ac:dyDescent="0.25">
      <c r="A58" s="12"/>
      <c r="B58" s="12"/>
    </row>
    <row r="59" spans="1:12" x14ac:dyDescent="0.25">
      <c r="A59" s="12"/>
      <c r="B59" s="12"/>
    </row>
    <row r="60" spans="1:12" x14ac:dyDescent="0.25">
      <c r="A60" s="12"/>
      <c r="B60" s="12"/>
    </row>
    <row r="61" spans="1:12" x14ac:dyDescent="0.25">
      <c r="A61" s="12"/>
      <c r="B61" s="12"/>
    </row>
    <row r="62" spans="1:12" x14ac:dyDescent="0.25">
      <c r="A62" s="12"/>
      <c r="B62" s="12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1-D model</vt:lpstr>
    </vt:vector>
  </TitlesOfParts>
  <Company>ANL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JQ</dc:creator>
  <cp:lastModifiedBy>Quinn, John</cp:lastModifiedBy>
  <dcterms:created xsi:type="dcterms:W3CDTF">2012-03-15T15:40:24Z</dcterms:created>
  <dcterms:modified xsi:type="dcterms:W3CDTF">2014-05-13T21:24:23Z</dcterms:modified>
</cp:coreProperties>
</file>